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6030" activeTab="1"/>
  </bookViews>
  <sheets>
    <sheet name="mm2" sheetId="1" r:id="rId1"/>
    <sheet name="Sheet1" sheetId="2" r:id="rId2"/>
    <sheet name="AMKA" sheetId="3" r:id="rId3"/>
    <sheet name="Tabel" sheetId="4" r:id="rId4"/>
    <sheet name="aita" sheetId="5" r:id="rId5"/>
  </sheets>
  <definedNames>
    <definedName name="solver_adj" localSheetId="2" hidden="1">'AMKA'!$B$3:$B$9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'AMKA'!$B$9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'AMKA'!$C$14</definedName>
    <definedName name="solver_pre" localSheetId="2" hidden="1">0.000001</definedName>
    <definedName name="solver_rel1" localSheetId="2" hidden="1">1</definedName>
    <definedName name="solver_rhs1" localSheetId="2" hidden="1">'AMKA'!$B$7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1.56</definedName>
  </definedNames>
  <calcPr fullCalcOnLoad="1"/>
</workbook>
</file>

<file path=xl/sharedStrings.xml><?xml version="1.0" encoding="utf-8"?>
<sst xmlns="http://schemas.openxmlformats.org/spreadsheetml/2006/main" count="157" uniqueCount="125">
  <si>
    <t>Un</t>
  </si>
  <si>
    <t>cos</t>
  </si>
  <si>
    <t>kV</t>
  </si>
  <si>
    <t>A</t>
  </si>
  <si>
    <t>km</t>
  </si>
  <si>
    <t>Mass, kg/km</t>
  </si>
  <si>
    <t>AMKA 1x16+25</t>
  </si>
  <si>
    <t>AMKA 3x16+25</t>
  </si>
  <si>
    <t>AMKA 3x25+35</t>
  </si>
  <si>
    <t>AMKA 3x35+50</t>
  </si>
  <si>
    <t>AMKA 3x50+70</t>
  </si>
  <si>
    <t>AMKA 3x120+95</t>
  </si>
  <si>
    <t>Oom/km</t>
  </si>
  <si>
    <t>AMKA 3x70+95</t>
  </si>
  <si>
    <t>%</t>
  </si>
  <si>
    <t>16 kVA</t>
  </si>
  <si>
    <t>40 kVA</t>
  </si>
  <si>
    <t>25 kVA</t>
  </si>
  <si>
    <t>63 kVA</t>
  </si>
  <si>
    <t>100 kVA</t>
  </si>
  <si>
    <t>160 kVA</t>
  </si>
  <si>
    <t>250 kVA</t>
  </si>
  <si>
    <t>400 kVA</t>
  </si>
  <si>
    <t>630 kVA</t>
  </si>
  <si>
    <t>1000 kVA</t>
  </si>
  <si>
    <t>Un , kV</t>
  </si>
  <si>
    <t>Liinilõigu number</t>
  </si>
  <si>
    <t>Liinilõigu pikkus</t>
  </si>
  <si>
    <t>Koormus</t>
  </si>
  <si>
    <t>Juhtme mark</t>
  </si>
  <si>
    <t>Eritakistus</t>
  </si>
  <si>
    <t>Lühisvool</t>
  </si>
  <si>
    <t>Lubatud vool</t>
  </si>
  <si>
    <t xml:space="preserve">Lubatud vool </t>
  </si>
  <si>
    <t>Lubatud kaitsme vool</t>
  </si>
  <si>
    <t>Liini number</t>
  </si>
  <si>
    <t>Liini pikkus, km</t>
  </si>
  <si>
    <t>Liini koormus, A</t>
  </si>
  <si>
    <t>Juhe</t>
  </si>
  <si>
    <t>Lühisvool, А</t>
  </si>
  <si>
    <t>Sisesta andmed ja …..sinu eest mõeldakse.</t>
  </si>
  <si>
    <t>siit!</t>
  </si>
  <si>
    <t>2. Kasuta inimlikult.</t>
  </si>
  <si>
    <t>Kui on muret kirjuta e-mail</t>
  </si>
  <si>
    <t xml:space="preserve"> </t>
  </si>
  <si>
    <t>Paljasjuhe (A) alumiinium</t>
  </si>
  <si>
    <t>nr</t>
  </si>
  <si>
    <t>mark</t>
  </si>
  <si>
    <t>eestistas ja täiendas Indrek Soon 2002</t>
  </si>
  <si>
    <t>PROBLEEMID</t>
  </si>
  <si>
    <t>täiendaja URL</t>
  </si>
  <si>
    <t>Vajudes täisekraanile mine Tools&gt;Customize&gt;Commands&gt;otsi Close Fullscreen ja tagasi.ok.</t>
  </si>
  <si>
    <t>Kordamine on tarkuse ema</t>
  </si>
  <si>
    <t>Kommentaare lisama ei hakka!</t>
  </si>
  <si>
    <t>Paljasjuhe (Cu) vask</t>
  </si>
  <si>
    <t>Liinide tabelid</t>
  </si>
  <si>
    <t>M 70</t>
  </si>
  <si>
    <t xml:space="preserve"> Faas+ null</t>
  </si>
  <si>
    <t>Faas</t>
  </si>
  <si>
    <t>AMKA eritakistus</t>
  </si>
  <si>
    <t>AMKA õhuliin faas+null</t>
  </si>
  <si>
    <t xml:space="preserve">                  M 4</t>
  </si>
  <si>
    <t xml:space="preserve">                  M 6</t>
  </si>
  <si>
    <t xml:space="preserve">                  M 10</t>
  </si>
  <si>
    <t xml:space="preserve">                  M 16</t>
  </si>
  <si>
    <t xml:space="preserve">                  M 25</t>
  </si>
  <si>
    <t xml:space="preserve">                  M 35</t>
  </si>
  <si>
    <t xml:space="preserve">                  M 50</t>
  </si>
  <si>
    <t xml:space="preserve">                  M 70</t>
  </si>
  <si>
    <t xml:space="preserve">                  A 16</t>
  </si>
  <si>
    <t xml:space="preserve">                  A 25</t>
  </si>
  <si>
    <t xml:space="preserve">                  A 35</t>
  </si>
  <si>
    <t xml:space="preserve">                  A 50</t>
  </si>
  <si>
    <t xml:space="preserve">                  A 70</t>
  </si>
  <si>
    <t xml:space="preserve">                  A 95</t>
  </si>
  <si>
    <t>Antud liini arvestamine on koostatud Mihhail Danilovi poolt 2000</t>
  </si>
  <si>
    <t xml:space="preserve">Paljas õhuliin </t>
  </si>
  <si>
    <t>alumiinium          vask</t>
  </si>
  <si>
    <t>A 16                       M 4</t>
  </si>
  <si>
    <t>A 25                       M 6</t>
  </si>
  <si>
    <t>A 35                       M 10</t>
  </si>
  <si>
    <t>A 50                       M 16</t>
  </si>
  <si>
    <t>A 70                       M 25</t>
  </si>
  <si>
    <t>A 95                       M 35</t>
  </si>
  <si>
    <t xml:space="preserve">                              M 50</t>
  </si>
  <si>
    <t>1. Ära muuda Macrosid kui ei oska, ega sa saagi, kood on….?</t>
  </si>
  <si>
    <t>või on sul parem lahendus</t>
  </si>
  <si>
    <t>Liinikoormus</t>
  </si>
  <si>
    <t>võimsustegur</t>
  </si>
  <si>
    <t>Aktiivvõimsus</t>
  </si>
  <si>
    <t>V</t>
  </si>
  <si>
    <t>kw</t>
  </si>
  <si>
    <t>Kolme faasiline vahelduvvool</t>
  </si>
  <si>
    <t xml:space="preserve">          1. Aktiivvõimsuse arvutamine</t>
  </si>
  <si>
    <t xml:space="preserve">          2. Kolmefaasilise isoleerimata õhuliini juhtme ristlõike arvutamine</t>
  </si>
  <si>
    <t>m</t>
  </si>
  <si>
    <t>kw*m</t>
  </si>
  <si>
    <t>Tegur</t>
  </si>
  <si>
    <t>Lubatav pingekadu</t>
  </si>
  <si>
    <t>Koormusmoment</t>
  </si>
  <si>
    <t>Arvestatav liinipikkus</t>
  </si>
  <si>
    <t>Ülekandevõimsus</t>
  </si>
  <si>
    <t>mm2</t>
  </si>
  <si>
    <t>cos  (0,9)</t>
  </si>
  <si>
    <t>380V</t>
  </si>
  <si>
    <t>220V</t>
  </si>
  <si>
    <t>Cu</t>
  </si>
  <si>
    <t>Al</t>
  </si>
  <si>
    <r>
      <t>NB!</t>
    </r>
    <r>
      <rPr>
        <b/>
        <sz val="10"/>
        <color indexed="13"/>
        <rFont val="Arial"/>
        <family val="2"/>
      </rPr>
      <t xml:space="preserve"> Kollased lahtrid ei ole täitmiseks</t>
    </r>
  </si>
  <si>
    <t>Liinipinge</t>
  </si>
  <si>
    <r>
      <t xml:space="preserve">IS 2002 </t>
    </r>
    <r>
      <rPr>
        <b/>
        <sz val="14"/>
        <color indexed="12"/>
        <rFont val="Arial"/>
        <family val="2"/>
      </rPr>
      <t xml:space="preserve">               Võimsuse ja ristlõike arvutamine</t>
    </r>
  </si>
  <si>
    <t>Kadu vaata järgmiselt lehelt</t>
  </si>
  <si>
    <t>Minimaalne arvestatav ristlõige</t>
  </si>
  <si>
    <r>
      <t xml:space="preserve">V   </t>
    </r>
    <r>
      <rPr>
        <b/>
        <sz val="8"/>
        <color indexed="56"/>
        <rFont val="Arial"/>
        <family val="2"/>
      </rPr>
      <t>(380)</t>
    </r>
  </si>
  <si>
    <t>1 faas</t>
  </si>
  <si>
    <t>3 faasi</t>
  </si>
  <si>
    <t>%    (5%)</t>
  </si>
  <si>
    <t>Lv jagada 3 pealüliti liinile</t>
  </si>
  <si>
    <t>Õhuliini arvestus IS 2002</t>
  </si>
  <si>
    <t>Trafo võimsus kVA</t>
  </si>
  <si>
    <t>Pingekadu</t>
  </si>
  <si>
    <t>Pingekadu, %</t>
  </si>
  <si>
    <t>Naage  a.j m/p fiidri lõpu 1f lühis 227A.</t>
  </si>
  <si>
    <t>160 Y/zn</t>
  </si>
  <si>
    <t>A 35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</si>
</sst>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"/>
    <numFmt numFmtId="174" formatCode="0.00000"/>
    <numFmt numFmtId="175" formatCode="0.0000"/>
    <numFmt numFmtId="176" formatCode="0.0"/>
  </numFmts>
  <fonts count="41">
    <font>
      <sz val="10"/>
      <name val="Arial"/>
      <family val="0"/>
    </font>
    <font>
      <sz val="14"/>
      <color indexed="1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sz val="14"/>
      <name val="Times New Roman"/>
      <family val="1"/>
    </font>
    <font>
      <b/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57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8"/>
      <color indexed="56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20" applyFill="1" applyAlignment="1">
      <alignment/>
    </xf>
    <xf numFmtId="0" fontId="0" fillId="2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22" fillId="2" borderId="0" xfId="20" applyFont="1" applyFill="1" applyAlignment="1">
      <alignment/>
    </xf>
    <xf numFmtId="0" fontId="1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5" fillId="2" borderId="0" xfId="0" applyFont="1" applyFill="1" applyAlignment="1">
      <alignment/>
    </xf>
    <xf numFmtId="0" fontId="25" fillId="0" borderId="0" xfId="0" applyFont="1" applyAlignment="1">
      <alignment/>
    </xf>
    <xf numFmtId="0" fontId="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6" fillId="2" borderId="0" xfId="20" applyFont="1" applyFill="1" applyAlignment="1">
      <alignment/>
    </xf>
    <xf numFmtId="0" fontId="16" fillId="2" borderId="0" xfId="0" applyFont="1" applyFill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 horizont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3" fillId="2" borderId="0" xfId="20" applyFont="1" applyFill="1" applyAlignment="1">
      <alignment/>
    </xf>
    <xf numFmtId="0" fontId="24" fillId="2" borderId="0" xfId="0" applyFont="1" applyFill="1" applyAlignment="1">
      <alignment/>
    </xf>
    <xf numFmtId="0" fontId="27" fillId="2" borderId="5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9" fillId="3" borderId="5" xfId="0" applyFont="1" applyFill="1" applyBorder="1" applyAlignment="1">
      <alignment/>
    </xf>
    <xf numFmtId="0" fontId="29" fillId="2" borderId="0" xfId="0" applyFont="1" applyFill="1" applyAlignment="1">
      <alignment/>
    </xf>
    <xf numFmtId="0" fontId="29" fillId="4" borderId="5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0" fillId="2" borderId="5" xfId="0" applyFont="1" applyFill="1" applyBorder="1" applyAlignment="1">
      <alignment horizontal="center"/>
    </xf>
    <xf numFmtId="0" fontId="34" fillId="2" borderId="0" xfId="2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2" fontId="39" fillId="2" borderId="5" xfId="0" applyNumberFormat="1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/>
    </xf>
    <xf numFmtId="172" fontId="23" fillId="3" borderId="5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21" fillId="3" borderId="0" xfId="20" applyFont="1" applyFill="1" applyAlignment="1">
      <alignment vertical="top"/>
    </xf>
    <xf numFmtId="172" fontId="6" fillId="3" borderId="0" xfId="0" applyNumberFormat="1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b/>
        <i val="0"/>
        <color rgb="FFFF0000"/>
      </font>
      <fill>
        <patternFill>
          <bgColor rgb="FFFFCC99"/>
        </patternFill>
      </fill>
      <border/>
    </dxf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339966"/>
      </font>
      <fill>
        <patternFill patternType="none"/>
      </fill>
      <border/>
    </dxf>
    <dxf>
      <font>
        <b/>
        <i val="0"/>
        <color rgb="FFFF0000"/>
      </font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11</xdr:row>
      <xdr:rowOff>228600</xdr:rowOff>
    </xdr:from>
    <xdr:to>
      <xdr:col>4</xdr:col>
      <xdr:colOff>342900</xdr:colOff>
      <xdr:row>11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847725" y="2847975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25</xdr:row>
      <xdr:rowOff>219075</xdr:rowOff>
    </xdr:from>
    <xdr:to>
      <xdr:col>4</xdr:col>
      <xdr:colOff>428625</xdr:colOff>
      <xdr:row>25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933450" y="617220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</xdr:row>
      <xdr:rowOff>9525</xdr:rowOff>
    </xdr:from>
    <xdr:to>
      <xdr:col>5</xdr:col>
      <xdr:colOff>285750</xdr:colOff>
      <xdr:row>41</xdr:row>
      <xdr:rowOff>0</xdr:rowOff>
    </xdr:to>
    <xdr:sp>
      <xdr:nvSpPr>
        <xdr:cNvPr id="1" name="Line 99"/>
        <xdr:cNvSpPr>
          <a:spLocks/>
        </xdr:cNvSpPr>
      </xdr:nvSpPr>
      <xdr:spPr>
        <a:xfrm>
          <a:off x="5905500" y="1066800"/>
          <a:ext cx="0" cy="767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0</xdr:rowOff>
    </xdr:from>
    <xdr:to>
      <xdr:col>6</xdr:col>
      <xdr:colOff>247650</xdr:colOff>
      <xdr:row>41</xdr:row>
      <xdr:rowOff>0</xdr:rowOff>
    </xdr:to>
    <xdr:sp>
      <xdr:nvSpPr>
        <xdr:cNvPr id="2" name="Line 109"/>
        <xdr:cNvSpPr>
          <a:spLocks/>
        </xdr:cNvSpPr>
      </xdr:nvSpPr>
      <xdr:spPr>
        <a:xfrm flipH="1">
          <a:off x="304800" y="874395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ts.kolhoos.ee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ylaline.ee/side.php?ID=60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30"/>
  <sheetViews>
    <sheetView workbookViewId="0" topLeftCell="A1">
      <pane ySplit="2" topLeftCell="BM11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4.140625" style="1" customWidth="1"/>
    <col min="2" max="3" width="14.00390625" style="1" customWidth="1"/>
    <col min="4" max="4" width="9.8515625" style="1" customWidth="1"/>
    <col min="5" max="16384" width="9.140625" style="1" customWidth="1"/>
  </cols>
  <sheetData>
    <row r="1" spans="1:2" ht="18.75" customHeight="1">
      <c r="A1" s="64" t="s">
        <v>110</v>
      </c>
      <c r="B1" s="65"/>
    </row>
    <row r="2" ht="18.75" customHeight="1"/>
    <row r="3" ht="18.75" customHeight="1">
      <c r="A3" s="66" t="s">
        <v>92</v>
      </c>
    </row>
    <row r="4" ht="18.75" customHeight="1">
      <c r="A4" s="22" t="s">
        <v>108</v>
      </c>
    </row>
    <row r="5" ht="18.75" customHeight="1">
      <c r="A5" s="25" t="s">
        <v>93</v>
      </c>
    </row>
    <row r="6" spans="2:4" ht="18.75" customHeight="1">
      <c r="B6" s="59" t="s">
        <v>115</v>
      </c>
      <c r="D6" s="59" t="s">
        <v>114</v>
      </c>
    </row>
    <row r="7" spans="1:5" ht="18.75" customHeight="1">
      <c r="A7" s="54" t="s">
        <v>109</v>
      </c>
      <c r="B7" s="60">
        <v>380</v>
      </c>
      <c r="C7" s="53" t="s">
        <v>113</v>
      </c>
      <c r="D7" s="60">
        <v>220</v>
      </c>
      <c r="E7" s="57" t="s">
        <v>90</v>
      </c>
    </row>
    <row r="8" spans="1:5" ht="18.75" customHeight="1">
      <c r="A8" s="54" t="s">
        <v>87</v>
      </c>
      <c r="B8" s="60">
        <v>25</v>
      </c>
      <c r="C8" s="53" t="s">
        <v>3</v>
      </c>
      <c r="D8" s="60">
        <v>10</v>
      </c>
      <c r="E8" s="57" t="s">
        <v>3</v>
      </c>
    </row>
    <row r="9" spans="1:5" ht="18.75" customHeight="1">
      <c r="A9" s="54" t="s">
        <v>88</v>
      </c>
      <c r="B9" s="60">
        <v>0.9</v>
      </c>
      <c r="C9" s="53" t="s">
        <v>103</v>
      </c>
      <c r="D9" s="61"/>
      <c r="E9" s="57"/>
    </row>
    <row r="10" spans="1:5" ht="18.75" customHeight="1">
      <c r="A10" s="54"/>
      <c r="B10" s="61"/>
      <c r="C10" s="53"/>
      <c r="D10" s="61"/>
      <c r="E10" s="57"/>
    </row>
    <row r="11" spans="1:5" ht="18.75" customHeight="1">
      <c r="A11" s="54" t="s">
        <v>89</v>
      </c>
      <c r="B11" s="62">
        <f>(1.73*B7*B8*B9)/1000</f>
        <v>14.7915</v>
      </c>
      <c r="C11" s="53" t="s">
        <v>91</v>
      </c>
      <c r="D11" s="62">
        <f>(D7*D8)/1000</f>
        <v>2.2</v>
      </c>
      <c r="E11" s="57" t="s">
        <v>91</v>
      </c>
    </row>
    <row r="12" ht="18.75" customHeight="1"/>
    <row r="13" ht="18.75" customHeight="1">
      <c r="A13" s="25" t="s">
        <v>94</v>
      </c>
    </row>
    <row r="14" ht="18.75" customHeight="1"/>
    <row r="15" spans="1:3" ht="18.75" customHeight="1">
      <c r="A15" s="54" t="s">
        <v>101</v>
      </c>
      <c r="B15" s="60">
        <v>10</v>
      </c>
      <c r="C15" s="57" t="s">
        <v>91</v>
      </c>
    </row>
    <row r="16" spans="1:3" ht="18.75" customHeight="1">
      <c r="A16" s="54" t="s">
        <v>100</v>
      </c>
      <c r="B16" s="60">
        <v>200</v>
      </c>
      <c r="C16" s="57" t="s">
        <v>95</v>
      </c>
    </row>
    <row r="17" spans="1:3" ht="18.75" customHeight="1">
      <c r="A17" s="54" t="s">
        <v>99</v>
      </c>
      <c r="B17" s="62">
        <f>(B15*B16)</f>
        <v>2000</v>
      </c>
      <c r="C17" s="57" t="s">
        <v>96</v>
      </c>
    </row>
    <row r="18" spans="1:6" ht="18.75" customHeight="1">
      <c r="A18" s="54" t="s">
        <v>98</v>
      </c>
      <c r="B18" s="60">
        <v>5</v>
      </c>
      <c r="C18" s="57" t="s">
        <v>116</v>
      </c>
      <c r="D18" s="58" t="s">
        <v>97</v>
      </c>
      <c r="E18" s="58" t="s">
        <v>106</v>
      </c>
      <c r="F18" s="58" t="s">
        <v>107</v>
      </c>
    </row>
    <row r="19" spans="1:6" ht="18.75" customHeight="1">
      <c r="A19" s="54" t="s">
        <v>97</v>
      </c>
      <c r="B19" s="60">
        <v>50</v>
      </c>
      <c r="C19" s="57"/>
      <c r="D19" s="58" t="s">
        <v>104</v>
      </c>
      <c r="E19" s="67">
        <v>83</v>
      </c>
      <c r="F19" s="67">
        <v>50</v>
      </c>
    </row>
    <row r="20" spans="1:6" ht="18.75" customHeight="1">
      <c r="A20" s="54"/>
      <c r="B20" s="61"/>
      <c r="C20" s="57"/>
      <c r="D20" s="58" t="s">
        <v>105</v>
      </c>
      <c r="E20" s="67">
        <v>37</v>
      </c>
      <c r="F20" s="67">
        <v>20</v>
      </c>
    </row>
    <row r="21" spans="1:3" ht="18.75" customHeight="1">
      <c r="A21" s="54" t="s">
        <v>112</v>
      </c>
      <c r="B21" s="62">
        <f>((B15*B16)/(B18*B19))</f>
        <v>8</v>
      </c>
      <c r="C21" s="57" t="s">
        <v>102</v>
      </c>
    </row>
    <row r="22" ht="18.75" customHeight="1"/>
    <row r="23" ht="18.75" customHeight="1"/>
    <row r="24" ht="18.75" customHeight="1">
      <c r="A24" s="25"/>
    </row>
    <row r="25" ht="18.75" customHeight="1">
      <c r="B25" s="24" t="s">
        <v>111</v>
      </c>
    </row>
    <row r="26" spans="1:3" ht="18.75" customHeight="1">
      <c r="A26" s="54"/>
      <c r="B26" s="63"/>
      <c r="C26" s="57"/>
    </row>
    <row r="27" spans="1:3" ht="18.75" customHeight="1">
      <c r="A27" s="54"/>
      <c r="B27" s="63"/>
      <c r="C27" s="57"/>
    </row>
    <row r="28" spans="1:3" ht="18.75" customHeight="1">
      <c r="A28" s="54"/>
      <c r="B28" s="63"/>
      <c r="C28" s="57"/>
    </row>
    <row r="29" spans="1:3" ht="18.75" customHeight="1">
      <c r="A29" s="54"/>
      <c r="B29" s="63"/>
      <c r="C29" s="57"/>
    </row>
    <row r="30" spans="1:3" ht="18.75" customHeight="1">
      <c r="A30" s="54"/>
      <c r="B30" s="63"/>
      <c r="C30" s="57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 topLeftCell="A1">
      <pane ySplit="2" topLeftCell="BM3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28.7109375" style="1" customWidth="1"/>
    <col min="2" max="2" width="17.00390625" style="1" customWidth="1"/>
    <col min="3" max="3" width="11.140625" style="1" customWidth="1"/>
    <col min="4" max="4" width="5.28125" style="1" customWidth="1"/>
    <col min="5" max="5" width="22.140625" style="5" bestFit="1" customWidth="1"/>
    <col min="6" max="6" width="7.8515625" style="5" customWidth="1"/>
    <col min="7" max="16384" width="9.140625" style="1" customWidth="1"/>
  </cols>
  <sheetData>
    <row r="1" spans="1:6" s="9" customFormat="1" ht="19.5" customHeight="1">
      <c r="A1" s="68" t="s">
        <v>118</v>
      </c>
      <c r="B1" s="1"/>
      <c r="E1" s="7"/>
      <c r="F1" s="7"/>
    </row>
    <row r="2" ht="12.75">
      <c r="A2" s="39" t="s">
        <v>50</v>
      </c>
    </row>
    <row r="4" spans="5:6" ht="12.75">
      <c r="E4" s="40"/>
      <c r="F4" s="40"/>
    </row>
    <row r="5" ht="12.75"/>
    <row r="6" ht="12.75">
      <c r="E6" s="27" t="s">
        <v>60</v>
      </c>
    </row>
    <row r="7" spans="1:7" ht="18.75">
      <c r="A7" s="14" t="s">
        <v>0</v>
      </c>
      <c r="B7" s="11">
        <v>0.4</v>
      </c>
      <c r="C7" s="37" t="s">
        <v>2</v>
      </c>
      <c r="D7" s="36"/>
      <c r="E7" s="6" t="s">
        <v>6</v>
      </c>
      <c r="F7" s="7"/>
      <c r="G7" s="53" t="s">
        <v>15</v>
      </c>
    </row>
    <row r="8" spans="1:7" ht="18.75">
      <c r="A8" s="14" t="s">
        <v>1</v>
      </c>
      <c r="B8" s="11">
        <v>0.9</v>
      </c>
      <c r="C8" s="37" t="s">
        <v>1</v>
      </c>
      <c r="D8" s="36"/>
      <c r="E8" s="6" t="s">
        <v>7</v>
      </c>
      <c r="G8" s="53" t="s">
        <v>17</v>
      </c>
    </row>
    <row r="9" spans="1:7" ht="18.75">
      <c r="A9" s="14" t="s">
        <v>26</v>
      </c>
      <c r="B9" s="11"/>
      <c r="C9" s="37" t="s">
        <v>46</v>
      </c>
      <c r="D9" s="36"/>
      <c r="E9" s="6" t="s">
        <v>8</v>
      </c>
      <c r="F9" s="7"/>
      <c r="G9" s="53" t="s">
        <v>16</v>
      </c>
    </row>
    <row r="10" spans="1:7" ht="18.75">
      <c r="A10" s="14" t="s">
        <v>27</v>
      </c>
      <c r="B10" s="19">
        <v>0.8</v>
      </c>
      <c r="C10" s="37" t="s">
        <v>4</v>
      </c>
      <c r="D10" s="36"/>
      <c r="E10" s="6" t="s">
        <v>9</v>
      </c>
      <c r="F10" s="7"/>
      <c r="G10" s="53" t="s">
        <v>18</v>
      </c>
    </row>
    <row r="11" spans="1:7" ht="18.75">
      <c r="A11" s="14" t="s">
        <v>28</v>
      </c>
      <c r="B11" s="11">
        <v>63</v>
      </c>
      <c r="C11" s="37" t="s">
        <v>3</v>
      </c>
      <c r="D11" s="36"/>
      <c r="E11" s="6" t="s">
        <v>10</v>
      </c>
      <c r="F11" s="7"/>
      <c r="G11" s="53" t="s">
        <v>19</v>
      </c>
    </row>
    <row r="12" spans="1:7" ht="18.75">
      <c r="A12" s="14" t="s">
        <v>29</v>
      </c>
      <c r="B12" s="91" t="s">
        <v>124</v>
      </c>
      <c r="C12" s="37" t="s">
        <v>47</v>
      </c>
      <c r="D12" s="36"/>
      <c r="E12" s="6" t="s">
        <v>13</v>
      </c>
      <c r="F12" s="7"/>
      <c r="G12" s="53" t="s">
        <v>20</v>
      </c>
    </row>
    <row r="13" spans="1:7" ht="18.75">
      <c r="A13" s="14" t="s">
        <v>30</v>
      </c>
      <c r="B13" s="84">
        <v>0.823</v>
      </c>
      <c r="C13" s="37" t="s">
        <v>12</v>
      </c>
      <c r="D13" s="36"/>
      <c r="E13" s="6" t="s">
        <v>11</v>
      </c>
      <c r="F13" s="7"/>
      <c r="G13" s="53" t="s">
        <v>21</v>
      </c>
    </row>
    <row r="14" spans="1:7" ht="18.75" customHeight="1">
      <c r="A14" s="14" t="s">
        <v>120</v>
      </c>
      <c r="B14" s="69">
        <f>(1.73*B8*(B13/2)*B11*B10)/(10*B7)</f>
        <v>8.072889299999998</v>
      </c>
      <c r="C14" s="37" t="s">
        <v>14</v>
      </c>
      <c r="E14" s="15" t="s">
        <v>32</v>
      </c>
      <c r="F14" s="1"/>
      <c r="G14" s="53" t="s">
        <v>22</v>
      </c>
    </row>
    <row r="15" spans="1:7" ht="18.75">
      <c r="A15" s="14" t="s">
        <v>31</v>
      </c>
      <c r="B15" s="16">
        <f>230/((B10*SQRT((B13*B13)+0.36))+0.41)</f>
        <v>187.78655878008934</v>
      </c>
      <c r="C15" s="37" t="s">
        <v>3</v>
      </c>
      <c r="E15" s="90">
        <v>180</v>
      </c>
      <c r="F15" s="13" t="s">
        <v>3</v>
      </c>
      <c r="G15" s="53" t="s">
        <v>23</v>
      </c>
    </row>
    <row r="16" spans="2:7" ht="15.75">
      <c r="B16" s="12"/>
      <c r="C16" s="38"/>
      <c r="F16" s="1"/>
      <c r="G16" s="53" t="s">
        <v>24</v>
      </c>
    </row>
    <row r="17" spans="2:5" ht="12.75">
      <c r="B17" s="1" t="s">
        <v>117</v>
      </c>
      <c r="C17" s="38"/>
      <c r="E17" s="27" t="s">
        <v>76</v>
      </c>
    </row>
    <row r="18" spans="3:5" ht="12.75">
      <c r="C18" s="38"/>
      <c r="E18" s="55" t="s">
        <v>77</v>
      </c>
    </row>
    <row r="19" spans="2:5" ht="18.75" customHeight="1">
      <c r="B19" s="41"/>
      <c r="C19" s="38"/>
      <c r="E19" s="53" t="s">
        <v>78</v>
      </c>
    </row>
    <row r="20" spans="3:5" ht="18.75" customHeight="1">
      <c r="C20" s="38"/>
      <c r="E20" s="53" t="s">
        <v>79</v>
      </c>
    </row>
    <row r="21" spans="3:5" ht="18.75" customHeight="1">
      <c r="C21" s="38"/>
      <c r="D21" s="1" t="s">
        <v>44</v>
      </c>
      <c r="E21" s="53" t="s">
        <v>80</v>
      </c>
    </row>
    <row r="22" spans="3:5" ht="18.75" customHeight="1">
      <c r="C22" s="38"/>
      <c r="E22" s="53" t="s">
        <v>81</v>
      </c>
    </row>
    <row r="23" spans="3:5" ht="18.75" customHeight="1">
      <c r="C23" s="38"/>
      <c r="E23" s="53" t="s">
        <v>82</v>
      </c>
    </row>
    <row r="24" spans="3:5" ht="18.75" customHeight="1">
      <c r="C24" s="38"/>
      <c r="E24" s="53" t="s">
        <v>83</v>
      </c>
    </row>
    <row r="25" spans="3:5" ht="18.75" customHeight="1">
      <c r="C25" s="38"/>
      <c r="E25" s="54" t="s">
        <v>84</v>
      </c>
    </row>
    <row r="26" spans="3:5" ht="18.75" customHeight="1">
      <c r="C26" s="38"/>
      <c r="E26" s="54" t="s">
        <v>56</v>
      </c>
    </row>
    <row r="27" spans="3:5" ht="18.75" customHeight="1">
      <c r="C27" s="38"/>
      <c r="E27" s="26"/>
    </row>
    <row r="28" spans="3:5" ht="18.75" customHeight="1">
      <c r="C28" s="38"/>
      <c r="E28" s="26"/>
    </row>
    <row r="29" spans="3:5" ht="18.75" customHeight="1">
      <c r="C29" s="38"/>
      <c r="E29" s="26"/>
    </row>
    <row r="30" spans="3:5" ht="18.75" customHeight="1">
      <c r="C30" s="38"/>
      <c r="E30" s="26"/>
    </row>
    <row r="31" spans="3:5" ht="18.75" customHeight="1">
      <c r="C31" s="38"/>
      <c r="E31" s="26"/>
    </row>
    <row r="32" spans="3:5" ht="18.75" customHeight="1">
      <c r="C32" s="38"/>
      <c r="E32" s="26"/>
    </row>
    <row r="33" spans="3:5" ht="18.75" customHeight="1">
      <c r="C33" s="38"/>
      <c r="E33" s="26"/>
    </row>
    <row r="34" spans="3:5" ht="18.75" customHeight="1">
      <c r="C34" s="38"/>
      <c r="E34" s="26"/>
    </row>
    <row r="35" spans="3:5" ht="18.75" customHeight="1">
      <c r="C35" s="38"/>
      <c r="E35" s="26"/>
    </row>
    <row r="36" ht="12.75">
      <c r="C36" s="38"/>
    </row>
    <row r="37" ht="12.75">
      <c r="C37" s="38"/>
    </row>
    <row r="38" ht="12.75">
      <c r="C38" s="38"/>
    </row>
    <row r="39" ht="12.75">
      <c r="C39" s="38"/>
    </row>
    <row r="40" ht="12.75">
      <c r="C40" s="38"/>
    </row>
    <row r="41" ht="12.75">
      <c r="C41" s="38"/>
    </row>
  </sheetData>
  <conditionalFormatting sqref="B14">
    <cfRule type="cellIs" priority="1" dxfId="0" operator="greaterThanOrEqual" stopIfTrue="1">
      <formula>5</formula>
    </cfRule>
    <cfRule type="cellIs" priority="2" dxfId="1" operator="lessThan" stopIfTrue="1">
      <formula>5</formula>
    </cfRule>
  </conditionalFormatting>
  <dataValidations count="1">
    <dataValidation errorStyle="warning" type="custom" operator="lessThan" allowBlank="1" showErrorMessage="1" errorTitle="VIGA !" error="Sellel juhtmel on lubatud vool väiksem ?" sqref="B11">
      <formula1>B11&lt;=E15</formula1>
    </dataValidation>
  </dataValidations>
  <hyperlinks>
    <hyperlink ref="A2" r:id="rId1" display="http://ints.kolhoos.ee/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workbookViewId="0" topLeftCell="A1">
      <pane ySplit="2" topLeftCell="BM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140625" style="0" customWidth="1"/>
    <col min="2" max="2" width="10.140625" style="0" bestFit="1" customWidth="1"/>
    <col min="3" max="3" width="13.421875" style="0" bestFit="1" customWidth="1"/>
    <col min="4" max="4" width="20.421875" style="0" bestFit="1" customWidth="1"/>
    <col min="5" max="5" width="12.00390625" style="0" bestFit="1" customWidth="1"/>
  </cols>
  <sheetData>
    <row r="1" spans="1:7" ht="24.75" customHeight="1" thickBot="1">
      <c r="A1" s="1"/>
      <c r="B1" s="1"/>
      <c r="C1" s="21" t="s">
        <v>55</v>
      </c>
      <c r="D1" s="1"/>
      <c r="E1" s="1"/>
      <c r="G1" t="s">
        <v>59</v>
      </c>
    </row>
    <row r="2" spans="1:8" ht="12.75">
      <c r="A2" s="20" t="s">
        <v>29</v>
      </c>
      <c r="B2" s="20" t="s">
        <v>30</v>
      </c>
      <c r="C2" s="20" t="s">
        <v>33</v>
      </c>
      <c r="D2" s="20" t="s">
        <v>34</v>
      </c>
      <c r="E2" s="20" t="s">
        <v>5</v>
      </c>
      <c r="G2" s="17" t="s">
        <v>57</v>
      </c>
      <c r="H2" s="52" t="s">
        <v>58</v>
      </c>
    </row>
    <row r="3" spans="1:8" ht="12.75">
      <c r="A3" s="44" t="s">
        <v>6</v>
      </c>
      <c r="B3" s="29">
        <v>3.294</v>
      </c>
      <c r="C3" s="45">
        <v>75</v>
      </c>
      <c r="D3" s="45">
        <v>63</v>
      </c>
      <c r="E3" s="45">
        <v>140</v>
      </c>
      <c r="G3" s="48">
        <v>3.294</v>
      </c>
      <c r="H3" s="49">
        <v>1.91</v>
      </c>
    </row>
    <row r="4" spans="1:8" ht="12.75">
      <c r="A4" s="42" t="s">
        <v>7</v>
      </c>
      <c r="B4" s="4">
        <v>3.295</v>
      </c>
      <c r="C4" s="2">
        <v>70</v>
      </c>
      <c r="D4" s="2">
        <v>50</v>
      </c>
      <c r="E4" s="2">
        <v>270</v>
      </c>
      <c r="G4" s="46">
        <v>3.295</v>
      </c>
      <c r="H4" s="47">
        <v>1.91</v>
      </c>
    </row>
    <row r="5" spans="1:8" ht="12.75">
      <c r="A5" s="42" t="s">
        <v>8</v>
      </c>
      <c r="B5" s="4">
        <v>2.194</v>
      </c>
      <c r="C5" s="2">
        <v>90</v>
      </c>
      <c r="D5" s="2">
        <v>63</v>
      </c>
      <c r="E5" s="2">
        <v>390</v>
      </c>
      <c r="G5" s="46">
        <v>2.194</v>
      </c>
      <c r="H5" s="47">
        <v>1.2</v>
      </c>
    </row>
    <row r="6" spans="1:8" ht="12.75">
      <c r="A6" s="42" t="s">
        <v>9</v>
      </c>
      <c r="B6" s="4">
        <v>1.598</v>
      </c>
      <c r="C6" s="2">
        <v>115</v>
      </c>
      <c r="D6" s="2">
        <v>80</v>
      </c>
      <c r="E6" s="2">
        <v>530</v>
      </c>
      <c r="G6" s="46">
        <v>1.598</v>
      </c>
      <c r="H6" s="47">
        <v>0.868</v>
      </c>
    </row>
    <row r="7" spans="1:8" ht="12.75">
      <c r="A7" s="42" t="s">
        <v>10</v>
      </c>
      <c r="B7" s="4">
        <v>1.148</v>
      </c>
      <c r="C7" s="2">
        <v>140</v>
      </c>
      <c r="D7" s="2">
        <v>100</v>
      </c>
      <c r="E7" s="2">
        <v>700</v>
      </c>
      <c r="G7" s="46">
        <v>1.148</v>
      </c>
      <c r="H7" s="47">
        <v>0.641</v>
      </c>
    </row>
    <row r="8" spans="1:8" ht="12.75">
      <c r="A8" s="42" t="s">
        <v>13</v>
      </c>
      <c r="B8" s="4">
        <v>0.823</v>
      </c>
      <c r="C8" s="2">
        <v>180</v>
      </c>
      <c r="D8" s="2">
        <v>125</v>
      </c>
      <c r="E8" s="2">
        <v>1000</v>
      </c>
      <c r="G8" s="46">
        <v>0.823</v>
      </c>
      <c r="H8" s="47">
        <v>0.443</v>
      </c>
    </row>
    <row r="9" spans="1:8" ht="13.5" thickBot="1">
      <c r="A9" s="43" t="s">
        <v>11</v>
      </c>
      <c r="B9" s="28">
        <v>0.639</v>
      </c>
      <c r="C9" s="3">
        <v>250</v>
      </c>
      <c r="D9" s="3">
        <v>200</v>
      </c>
      <c r="E9" s="3">
        <v>1500</v>
      </c>
      <c r="G9" s="50">
        <v>0.639</v>
      </c>
      <c r="H9" s="51">
        <v>0.253</v>
      </c>
    </row>
    <row r="11" spans="1:5" ht="13.5" thickBot="1">
      <c r="A11" s="30" t="s">
        <v>45</v>
      </c>
      <c r="B11" s="28"/>
      <c r="C11" s="28"/>
      <c r="D11" s="28"/>
      <c r="E11" s="28"/>
    </row>
    <row r="12" spans="1:5" ht="12.75">
      <c r="A12" s="20" t="s">
        <v>29</v>
      </c>
      <c r="B12" s="20" t="s">
        <v>30</v>
      </c>
      <c r="C12" s="20" t="s">
        <v>33</v>
      </c>
      <c r="D12" s="20" t="s">
        <v>34</v>
      </c>
      <c r="E12" s="20" t="s">
        <v>5</v>
      </c>
    </row>
    <row r="13" spans="1:5" ht="12.75">
      <c r="A13" s="31" t="s">
        <v>69</v>
      </c>
      <c r="B13" s="29">
        <v>3.68</v>
      </c>
      <c r="C13" s="29">
        <v>105</v>
      </c>
      <c r="D13" s="29">
        <v>80</v>
      </c>
      <c r="E13" s="29">
        <v>43</v>
      </c>
    </row>
    <row r="14" spans="1:5" ht="12.75">
      <c r="A14" s="32" t="s">
        <v>70</v>
      </c>
      <c r="B14" s="4">
        <v>2.34</v>
      </c>
      <c r="C14" s="4">
        <v>135</v>
      </c>
      <c r="D14" s="4">
        <v>100</v>
      </c>
      <c r="E14" s="4">
        <v>68</v>
      </c>
    </row>
    <row r="15" spans="1:5" ht="12.75">
      <c r="A15" s="32" t="s">
        <v>71</v>
      </c>
      <c r="B15" s="4">
        <v>1.7</v>
      </c>
      <c r="C15" s="4">
        <v>170</v>
      </c>
      <c r="D15" s="4">
        <v>125</v>
      </c>
      <c r="E15" s="4">
        <v>94</v>
      </c>
    </row>
    <row r="16" spans="1:5" ht="12.75">
      <c r="A16" s="32" t="s">
        <v>72</v>
      </c>
      <c r="B16" s="4">
        <v>1.18</v>
      </c>
      <c r="C16" s="4">
        <v>215</v>
      </c>
      <c r="D16" s="4">
        <v>160</v>
      </c>
      <c r="E16" s="4">
        <v>135</v>
      </c>
    </row>
    <row r="17" spans="1:5" ht="12.75">
      <c r="A17" s="32" t="s">
        <v>73</v>
      </c>
      <c r="B17" s="4">
        <v>0.84</v>
      </c>
      <c r="C17" s="4">
        <v>265</v>
      </c>
      <c r="D17" s="4">
        <v>200</v>
      </c>
      <c r="E17" s="4">
        <v>189</v>
      </c>
    </row>
    <row r="18" spans="1:5" ht="13.5" thickBot="1">
      <c r="A18" s="33" t="s">
        <v>74</v>
      </c>
      <c r="B18" s="28">
        <v>0.64</v>
      </c>
      <c r="C18" s="28">
        <v>320</v>
      </c>
      <c r="D18" s="28">
        <v>250</v>
      </c>
      <c r="E18" s="28">
        <v>252</v>
      </c>
    </row>
    <row r="20" spans="1:5" ht="13.5" thickBot="1">
      <c r="A20" s="30" t="s">
        <v>54</v>
      </c>
      <c r="B20" s="28"/>
      <c r="C20" s="28"/>
      <c r="D20" s="28"/>
      <c r="E20" s="28"/>
    </row>
    <row r="21" spans="1:5" ht="12.75">
      <c r="A21" s="20" t="s">
        <v>29</v>
      </c>
      <c r="B21" s="20" t="s">
        <v>30</v>
      </c>
      <c r="C21" s="20" t="s">
        <v>33</v>
      </c>
      <c r="D21" s="20" t="s">
        <v>34</v>
      </c>
      <c r="E21" s="20" t="s">
        <v>5</v>
      </c>
    </row>
    <row r="22" spans="1:5" ht="12.75">
      <c r="A22" s="29" t="s">
        <v>61</v>
      </c>
      <c r="B22" s="29">
        <v>9.04</v>
      </c>
      <c r="C22" s="29">
        <v>50</v>
      </c>
      <c r="D22" s="29">
        <v>40</v>
      </c>
      <c r="E22" s="29">
        <v>35</v>
      </c>
    </row>
    <row r="23" spans="1:5" ht="12.75">
      <c r="A23" s="4" t="s">
        <v>62</v>
      </c>
      <c r="B23" s="4">
        <v>6.06</v>
      </c>
      <c r="C23" s="4">
        <v>70</v>
      </c>
      <c r="D23" s="4">
        <v>50</v>
      </c>
      <c r="E23" s="4">
        <v>52</v>
      </c>
    </row>
    <row r="24" spans="1:5" ht="12.75">
      <c r="A24" s="4" t="s">
        <v>63</v>
      </c>
      <c r="B24" s="4">
        <v>3.58</v>
      </c>
      <c r="C24" s="4">
        <v>95</v>
      </c>
      <c r="D24" s="4">
        <v>80</v>
      </c>
      <c r="E24" s="4">
        <v>88</v>
      </c>
    </row>
    <row r="25" spans="1:5" ht="12.75">
      <c r="A25" s="4" t="s">
        <v>64</v>
      </c>
      <c r="B25" s="4">
        <v>2.26</v>
      </c>
      <c r="C25" s="4">
        <v>130</v>
      </c>
      <c r="D25" s="4">
        <v>100</v>
      </c>
      <c r="E25" s="4">
        <v>142</v>
      </c>
    </row>
    <row r="26" spans="1:5" ht="12.75">
      <c r="A26" s="4" t="s">
        <v>65</v>
      </c>
      <c r="B26" s="4">
        <v>1.44</v>
      </c>
      <c r="C26" s="4">
        <v>180</v>
      </c>
      <c r="D26" s="4">
        <v>150</v>
      </c>
      <c r="E26" s="4">
        <v>224</v>
      </c>
    </row>
    <row r="27" spans="1:5" ht="12.75">
      <c r="A27" s="4" t="s">
        <v>66</v>
      </c>
      <c r="B27" s="4">
        <v>1.03</v>
      </c>
      <c r="C27" s="4">
        <v>220</v>
      </c>
      <c r="D27" s="4">
        <v>200</v>
      </c>
      <c r="E27" s="4">
        <v>311</v>
      </c>
    </row>
    <row r="28" spans="1:5" ht="12.75">
      <c r="A28" s="4" t="s">
        <v>67</v>
      </c>
      <c r="B28" s="4">
        <v>0.722</v>
      </c>
      <c r="C28" s="4">
        <v>270</v>
      </c>
      <c r="D28" s="4">
        <v>250</v>
      </c>
      <c r="E28" s="4">
        <v>444</v>
      </c>
    </row>
    <row r="29" spans="1:5" ht="13.5" thickBot="1">
      <c r="A29" s="28" t="s">
        <v>68</v>
      </c>
      <c r="B29" s="28">
        <v>0.534</v>
      </c>
      <c r="C29" s="28">
        <v>340</v>
      </c>
      <c r="D29" s="28">
        <v>320</v>
      </c>
      <c r="E29" s="28">
        <v>612</v>
      </c>
    </row>
  </sheetData>
  <printOptions/>
  <pageMargins left="0.75" right="0.75" top="1" bottom="1" header="0.5" footer="0.5"/>
  <pageSetup horizontalDpi="300" verticalDpi="300" orientation="portrait" paperSize="9" scale="7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9"/>
  <sheetViews>
    <sheetView workbookViewId="0" topLeftCell="A1">
      <pane ySplit="2" topLeftCell="BM3" activePane="bottomLeft" state="frozen"/>
      <selection pane="topLeft" activeCell="A1" sqref="A1"/>
      <selection pane="bottomLeft" activeCell="G10" sqref="G10"/>
    </sheetView>
  </sheetViews>
  <sheetFormatPr defaultColWidth="9.140625" defaultRowHeight="9.75" customHeight="1"/>
  <cols>
    <col min="1" max="1" width="11.00390625" style="4" customWidth="1"/>
    <col min="2" max="2" width="10.8515625" style="17" customWidth="1"/>
    <col min="3" max="3" width="7.57421875" style="17" customWidth="1"/>
    <col min="4" max="4" width="4.421875" style="17" customWidth="1"/>
    <col min="5" max="5" width="11.57421875" style="17" customWidth="1"/>
    <col min="6" max="6" width="15.28125" style="17" customWidth="1"/>
    <col min="7" max="7" width="12.00390625" style="18" customWidth="1"/>
    <col min="8" max="8" width="12.140625" style="18" customWidth="1"/>
    <col min="9" max="9" width="12.00390625" style="4" customWidth="1"/>
    <col min="10" max="16384" width="9.140625" style="4" customWidth="1"/>
  </cols>
  <sheetData>
    <row r="1" spans="1:9" s="10" customFormat="1" ht="45" customHeight="1">
      <c r="A1" s="77"/>
      <c r="B1" s="78"/>
      <c r="C1" s="79" t="s">
        <v>122</v>
      </c>
      <c r="D1" s="78"/>
      <c r="E1" s="78"/>
      <c r="F1" s="78"/>
      <c r="G1" s="80"/>
      <c r="H1" s="80"/>
      <c r="I1" s="73"/>
    </row>
    <row r="2" spans="1:9" s="10" customFormat="1" ht="32.25" customHeight="1">
      <c r="A2" s="81" t="s">
        <v>35</v>
      </c>
      <c r="B2" s="81" t="s">
        <v>36</v>
      </c>
      <c r="C2" s="75" t="s">
        <v>25</v>
      </c>
      <c r="D2" s="75" t="s">
        <v>1</v>
      </c>
      <c r="E2" s="82" t="s">
        <v>37</v>
      </c>
      <c r="F2" s="75" t="s">
        <v>38</v>
      </c>
      <c r="G2" s="74" t="s">
        <v>121</v>
      </c>
      <c r="H2" s="76" t="s">
        <v>39</v>
      </c>
      <c r="I2" s="72" t="s">
        <v>119</v>
      </c>
    </row>
    <row r="3" spans="1:9" s="85" customFormat="1" ht="12" customHeight="1">
      <c r="A3" s="85">
        <v>160</v>
      </c>
      <c r="B3" s="4"/>
      <c r="C3" s="4"/>
      <c r="D3" s="4"/>
      <c r="E3" s="4"/>
      <c r="F3" s="4"/>
      <c r="G3" s="4"/>
      <c r="H3" s="4"/>
      <c r="I3" s="4"/>
    </row>
    <row r="4" spans="1:8" ht="12" customHeight="1">
      <c r="A4" s="85" t="s">
        <v>123</v>
      </c>
      <c r="B4" s="4"/>
      <c r="C4" s="4"/>
      <c r="D4" s="4"/>
      <c r="E4" s="4"/>
      <c r="F4" s="4"/>
      <c r="G4" s="4"/>
      <c r="H4" s="4"/>
    </row>
    <row r="5" spans="1:9" ht="12" customHeight="1">
      <c r="A5" s="86"/>
      <c r="B5" s="87">
        <v>0.13</v>
      </c>
      <c r="C5" s="86">
        <v>0.4</v>
      </c>
      <c r="D5" s="86">
        <v>0.9</v>
      </c>
      <c r="E5" s="86">
        <v>75</v>
      </c>
      <c r="F5" s="88" t="s">
        <v>13</v>
      </c>
      <c r="G5" s="85">
        <v>1.56171965625</v>
      </c>
      <c r="H5" s="85">
        <v>1165.122389189533</v>
      </c>
      <c r="I5" s="85"/>
    </row>
    <row r="6" spans="1:9" ht="12" customHeight="1">
      <c r="A6" s="86"/>
      <c r="B6" s="87">
        <v>0.25</v>
      </c>
      <c r="C6" s="86">
        <v>0.4</v>
      </c>
      <c r="D6" s="86">
        <v>0.9</v>
      </c>
      <c r="E6" s="86">
        <v>120</v>
      </c>
      <c r="F6" s="88" t="s">
        <v>11</v>
      </c>
      <c r="G6" s="85">
        <v>3.73096125</v>
      </c>
      <c r="H6" s="85">
        <v>809.474926820828</v>
      </c>
      <c r="I6" s="85"/>
    </row>
    <row r="7" spans="1:9" ht="12" customHeight="1">
      <c r="A7" s="86"/>
      <c r="B7" s="87">
        <v>0.13</v>
      </c>
      <c r="C7" s="86">
        <v>0.4</v>
      </c>
      <c r="D7" s="86">
        <v>0.9</v>
      </c>
      <c r="E7" s="86">
        <v>115</v>
      </c>
      <c r="F7" s="89" t="s">
        <v>10</v>
      </c>
      <c r="G7" s="85">
        <v>3.3402710249999994</v>
      </c>
      <c r="H7" s="85">
        <v>985.4575856498584</v>
      </c>
      <c r="I7" s="85">
        <v>400</v>
      </c>
    </row>
    <row r="8" spans="1:9" ht="12" customHeight="1">
      <c r="A8" s="86"/>
      <c r="B8" s="87">
        <v>0.245</v>
      </c>
      <c r="C8" s="86">
        <v>0.4</v>
      </c>
      <c r="D8" s="86">
        <v>0.9</v>
      </c>
      <c r="E8" s="86">
        <v>115</v>
      </c>
      <c r="F8" s="89" t="s">
        <v>11</v>
      </c>
      <c r="G8" s="85">
        <v>3.503994440625</v>
      </c>
      <c r="H8" s="85">
        <v>822.1564491032627</v>
      </c>
      <c r="I8" s="85"/>
    </row>
    <row r="9" spans="1:9" ht="12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8" ht="12" customHeight="1">
      <c r="A10" s="85"/>
      <c r="B10" s="4"/>
      <c r="C10" s="4"/>
      <c r="D10" s="4"/>
      <c r="E10" s="4"/>
      <c r="F10" s="4"/>
      <c r="G10" s="4">
        <f>SUM(G5:G6)</f>
        <v>5.29268090625</v>
      </c>
      <c r="H10" s="4"/>
    </row>
    <row r="11" spans="1:8" ht="12" customHeight="1">
      <c r="A11" s="71"/>
      <c r="B11" s="4"/>
      <c r="C11" s="4"/>
      <c r="D11" s="4"/>
      <c r="E11" s="4"/>
      <c r="F11" s="4"/>
      <c r="G11" s="4"/>
      <c r="H11" s="4"/>
    </row>
    <row r="12" spans="1:8" ht="12" customHeight="1">
      <c r="A12" s="85"/>
      <c r="B12" s="4"/>
      <c r="C12" s="4"/>
      <c r="D12" s="4"/>
      <c r="E12" s="4"/>
      <c r="F12" s="4"/>
      <c r="G12" s="4"/>
      <c r="H12" s="4"/>
    </row>
    <row r="13" spans="1:8" ht="12" customHeight="1">
      <c r="A13" s="85"/>
      <c r="B13" s="4"/>
      <c r="C13" s="4"/>
      <c r="D13" s="4"/>
      <c r="E13" s="4"/>
      <c r="F13" s="4"/>
      <c r="G13" s="4"/>
      <c r="H13" s="4"/>
    </row>
    <row r="14" spans="1:8" ht="12" customHeight="1">
      <c r="A14" s="85"/>
      <c r="B14" s="4"/>
      <c r="C14" s="4"/>
      <c r="D14" s="4"/>
      <c r="E14" s="4"/>
      <c r="F14" s="4"/>
      <c r="G14" s="4"/>
      <c r="H14" s="4"/>
    </row>
    <row r="15" spans="1:8" ht="12" customHeight="1">
      <c r="A15" s="71"/>
      <c r="B15" s="4"/>
      <c r="C15" s="4"/>
      <c r="D15" s="4"/>
      <c r="E15" s="4"/>
      <c r="F15" s="4"/>
      <c r="G15" s="4"/>
      <c r="H15" s="4"/>
    </row>
    <row r="16" spans="1:8" ht="12" customHeight="1">
      <c r="A16" s="71"/>
      <c r="B16" s="4"/>
      <c r="C16" s="4"/>
      <c r="D16" s="4"/>
      <c r="E16" s="4"/>
      <c r="F16" s="4"/>
      <c r="G16" s="4"/>
      <c r="H16" s="4"/>
    </row>
    <row r="17" spans="1:8" ht="12" customHeight="1">
      <c r="A17" s="71"/>
      <c r="B17" s="4"/>
      <c r="C17" s="4"/>
      <c r="D17" s="4"/>
      <c r="E17" s="4"/>
      <c r="F17" s="4"/>
      <c r="G17" s="4"/>
      <c r="H17" s="4"/>
    </row>
    <row r="18" spans="1:8" ht="12" customHeight="1">
      <c r="A18" s="71"/>
      <c r="B18" s="4"/>
      <c r="C18" s="4"/>
      <c r="D18" s="4"/>
      <c r="E18" s="4"/>
      <c r="F18" s="4"/>
      <c r="G18" s="4"/>
      <c r="H18" s="4"/>
    </row>
    <row r="19" spans="1:8" ht="12" customHeight="1">
      <c r="A19" s="71"/>
      <c r="B19" s="4"/>
      <c r="C19" s="4"/>
      <c r="D19" s="4"/>
      <c r="E19" s="4"/>
      <c r="F19" s="4"/>
      <c r="G19" s="4"/>
      <c r="H19" s="4"/>
    </row>
    <row r="20" spans="1:8" ht="12" customHeight="1">
      <c r="A20" s="71"/>
      <c r="B20" s="4"/>
      <c r="C20" s="4"/>
      <c r="D20" s="4"/>
      <c r="E20" s="4"/>
      <c r="F20" s="4"/>
      <c r="G20" s="4"/>
      <c r="H20" s="4"/>
    </row>
    <row r="21" spans="1:8" ht="12" customHeight="1">
      <c r="A21" s="71"/>
      <c r="B21" s="4"/>
      <c r="C21" s="4"/>
      <c r="D21" s="4"/>
      <c r="E21" s="4"/>
      <c r="F21" s="4"/>
      <c r="G21" s="4"/>
      <c r="H21" s="4"/>
    </row>
    <row r="22" spans="1:8" ht="12" customHeight="1">
      <c r="A22" s="71"/>
      <c r="B22" s="4"/>
      <c r="C22" s="4"/>
      <c r="D22" s="4"/>
      <c r="E22" s="4"/>
      <c r="F22" s="4"/>
      <c r="G22" s="4"/>
      <c r="H22" s="4"/>
    </row>
    <row r="23" spans="1:8" ht="12" customHeight="1">
      <c r="A23" s="71"/>
      <c r="B23" s="4"/>
      <c r="C23" s="4"/>
      <c r="D23" s="4"/>
      <c r="E23" s="4"/>
      <c r="F23" s="4"/>
      <c r="G23" s="4"/>
      <c r="H23" s="4"/>
    </row>
    <row r="24" spans="1:8" ht="12" customHeight="1">
      <c r="A24" s="71"/>
      <c r="B24" s="4"/>
      <c r="C24" s="4"/>
      <c r="D24" s="4"/>
      <c r="E24" s="4"/>
      <c r="F24" s="4"/>
      <c r="G24" s="4"/>
      <c r="H24" s="4"/>
    </row>
    <row r="25" spans="1:8" ht="12" customHeight="1">
      <c r="A25" s="71"/>
      <c r="B25" s="4"/>
      <c r="C25" s="4"/>
      <c r="D25" s="4"/>
      <c r="E25" s="4"/>
      <c r="F25" s="4"/>
      <c r="G25" s="4"/>
      <c r="H25" s="4"/>
    </row>
    <row r="26" spans="3:9" ht="12" customHeight="1">
      <c r="C26" s="83"/>
      <c r="D26" s="83"/>
      <c r="F26" s="70"/>
      <c r="G26" s="17"/>
      <c r="H26" s="17"/>
      <c r="I26" s="71"/>
    </row>
    <row r="27" spans="3:9" ht="12" customHeight="1">
      <c r="C27" s="83"/>
      <c r="D27" s="83"/>
      <c r="F27" s="70"/>
      <c r="G27" s="17"/>
      <c r="H27" s="17"/>
      <c r="I27" s="71"/>
    </row>
    <row r="28" spans="3:9" ht="12" customHeight="1">
      <c r="C28" s="83"/>
      <c r="D28" s="83"/>
      <c r="F28" s="70"/>
      <c r="G28" s="17"/>
      <c r="H28" s="17"/>
      <c r="I28" s="71"/>
    </row>
    <row r="29" spans="3:9" ht="12" customHeight="1">
      <c r="C29" s="83"/>
      <c r="D29" s="83"/>
      <c r="F29" s="70"/>
      <c r="G29" s="17"/>
      <c r="H29" s="17"/>
      <c r="I29" s="7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conditionalFormatting sqref="G2 G27:G29">
    <cfRule type="cellIs" priority="1" dxfId="2" operator="lessThan" stopIfTrue="1">
      <formula>5</formula>
    </cfRule>
    <cfRule type="cellIs" priority="2" dxfId="3" operator="greaterThanOrEqual" stopIfTrue="1">
      <formula>5</formula>
    </cfRule>
  </conditionalFormatting>
  <conditionalFormatting sqref="G5:G26">
    <cfRule type="cellIs" priority="3" dxfId="4" operator="lessThan" stopIfTrue="1">
      <formula>5</formula>
    </cfRule>
    <cfRule type="cellIs" priority="4" dxfId="5" operator="greaterThanOrEqual" stopIfTrue="1">
      <formula>5</formula>
    </cfRule>
  </conditionalFormatting>
  <dataValidations count="1">
    <dataValidation errorStyle="warning" type="custom" operator="lessThan" allowBlank="1" showErrorMessage="1" errorTitle="VIGA !" error="Sellel juhtmel on lubatud vool väiksem ?" sqref="E3:E6">
      <formula1>E3&lt;=H7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1" r:id="rId2"/>
  <headerFooter alignWithMargins="0">
    <oddHeader>&amp;Carvutus</oddHeader>
    <oddFooter>&amp;C&amp;F 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45"/>
  <sheetViews>
    <sheetView workbookViewId="0" topLeftCell="A1">
      <pane ySplit="2" topLeftCell="BM3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57421875" style="0" customWidth="1"/>
    <col min="8" max="8" width="18.00390625" style="0" customWidth="1"/>
  </cols>
  <sheetData>
    <row r="1" spans="1:8" ht="24.75" customHeight="1">
      <c r="A1" s="22"/>
      <c r="B1" s="23" t="s">
        <v>52</v>
      </c>
      <c r="C1" s="23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s="35" customFormat="1" ht="12.75">
      <c r="A4" s="34" t="s">
        <v>75</v>
      </c>
      <c r="B4" s="34"/>
      <c r="C4" s="34"/>
      <c r="D4" s="34"/>
      <c r="E4" s="34"/>
      <c r="F4" s="34"/>
      <c r="G4" s="34"/>
      <c r="H4" s="34"/>
    </row>
    <row r="5" spans="1:8" s="35" customFormat="1" ht="12.75">
      <c r="A5" s="34" t="s">
        <v>48</v>
      </c>
      <c r="B5" s="34"/>
      <c r="C5" s="34"/>
      <c r="D5" s="34"/>
      <c r="E5" s="34"/>
      <c r="F5" s="34"/>
      <c r="G5" s="34"/>
      <c r="H5" s="34"/>
    </row>
    <row r="6" spans="1:8" s="35" customFormat="1" ht="12.75">
      <c r="A6" s="34"/>
      <c r="B6" s="34"/>
      <c r="C6" s="34"/>
      <c r="D6" s="34"/>
      <c r="E6" s="34"/>
      <c r="F6" s="34"/>
      <c r="G6" s="34"/>
      <c r="H6" s="34"/>
    </row>
    <row r="7" spans="1:8" s="35" customFormat="1" ht="12.75">
      <c r="A7" s="24"/>
      <c r="B7" s="34"/>
      <c r="C7" s="34"/>
      <c r="D7" s="34"/>
      <c r="E7" s="34"/>
      <c r="F7" s="34"/>
      <c r="G7" s="34"/>
      <c r="H7" s="34"/>
    </row>
    <row r="8" spans="1:8" s="35" customFormat="1" ht="12.75">
      <c r="A8" s="24" t="s">
        <v>53</v>
      </c>
      <c r="B8" s="24"/>
      <c r="C8" s="34"/>
      <c r="D8" s="34"/>
      <c r="E8" s="34"/>
      <c r="F8" s="34"/>
      <c r="G8" s="34"/>
      <c r="H8" s="34"/>
    </row>
    <row r="9" spans="1:8" s="35" customFormat="1" ht="12.75">
      <c r="A9" s="34"/>
      <c r="B9" s="34"/>
      <c r="C9" s="34"/>
      <c r="D9" s="34"/>
      <c r="E9" s="34"/>
      <c r="F9" s="34"/>
      <c r="G9" s="34"/>
      <c r="H9" s="34"/>
    </row>
    <row r="10" spans="1:8" s="35" customFormat="1" ht="12.75">
      <c r="A10" s="34"/>
      <c r="B10" s="34"/>
      <c r="C10" s="34"/>
      <c r="D10" s="34"/>
      <c r="E10" s="34"/>
      <c r="F10" s="34"/>
      <c r="G10" s="34"/>
      <c r="H10" s="34"/>
    </row>
    <row r="11" spans="1:8" s="35" customFormat="1" ht="12.75">
      <c r="A11" s="34"/>
      <c r="B11" s="34"/>
      <c r="C11" s="34"/>
      <c r="D11" s="34"/>
      <c r="E11" s="34"/>
      <c r="F11" s="34"/>
      <c r="G11" s="34"/>
      <c r="H11" s="34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24" t="s">
        <v>49</v>
      </c>
      <c r="B15" s="1"/>
      <c r="C15" s="1"/>
      <c r="D15" s="1"/>
      <c r="E15" s="1"/>
      <c r="F15" s="1"/>
      <c r="G15" s="1"/>
      <c r="H15" s="1"/>
    </row>
    <row r="16" spans="1:8" ht="12.75">
      <c r="A16" s="24" t="s">
        <v>40</v>
      </c>
      <c r="B16" s="1"/>
      <c r="C16" s="1"/>
      <c r="D16" s="1"/>
      <c r="E16" s="1"/>
      <c r="F16" s="1"/>
      <c r="G16" s="1"/>
      <c r="H16" s="1"/>
    </row>
    <row r="17" spans="1:8" ht="12.75">
      <c r="A17" s="24" t="s">
        <v>85</v>
      </c>
      <c r="B17" s="1"/>
      <c r="C17" s="1"/>
      <c r="D17" s="1"/>
      <c r="E17" s="1"/>
      <c r="F17" s="1"/>
      <c r="G17" s="1"/>
      <c r="H17" s="1"/>
    </row>
    <row r="18" spans="1:8" ht="12.75">
      <c r="A18" s="24" t="s">
        <v>42</v>
      </c>
      <c r="B18" s="1"/>
      <c r="C18" s="1"/>
      <c r="D18" s="1"/>
      <c r="E18" s="1"/>
      <c r="F18" s="1"/>
      <c r="G18" s="1"/>
      <c r="H18" s="1"/>
    </row>
    <row r="19" spans="1:8" ht="12.75">
      <c r="A19" s="24"/>
      <c r="B19" s="1"/>
      <c r="C19" s="1"/>
      <c r="D19" s="1"/>
      <c r="E19" s="1"/>
      <c r="F19" s="1"/>
      <c r="G19" s="1"/>
      <c r="H19" s="1"/>
    </row>
    <row r="20" spans="1:8" ht="12.75">
      <c r="A20" s="24" t="s">
        <v>51</v>
      </c>
      <c r="B20" s="1"/>
      <c r="C20" s="1"/>
      <c r="D20" s="1"/>
      <c r="E20" s="1"/>
      <c r="F20" s="1"/>
      <c r="G20" s="1"/>
      <c r="H20" s="1"/>
    </row>
    <row r="21" spans="1:8" ht="12.75">
      <c r="A21" s="56" t="s">
        <v>86</v>
      </c>
      <c r="B21" s="1"/>
      <c r="C21" s="1"/>
      <c r="D21" s="1"/>
      <c r="E21" s="1"/>
      <c r="F21" s="1"/>
      <c r="G21" s="1"/>
      <c r="H21" s="1"/>
    </row>
    <row r="22" spans="1:8" ht="12.75">
      <c r="A22" s="24" t="s">
        <v>43</v>
      </c>
      <c r="B22" s="1"/>
      <c r="C22" s="1"/>
      <c r="D22" s="8" t="s">
        <v>41</v>
      </c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24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</sheetData>
  <hyperlinks>
    <hyperlink ref="D22" r:id="rId1" display="http://www.kylaline.ee/side.php?ID=60"/>
  </hyperlinks>
  <printOptions/>
  <pageMargins left="0.75" right="0.75" top="1" bottom="1" header="0.5" footer="0.5"/>
  <pageSetup horizontalDpi="300" verticalDpi="300" orientation="portrait" paperSize="9" r:id="rId4"/>
  <legacyDrawing r:id="rId3"/>
  <oleObjects>
    <oleObject progId="MS_ClipArt_Gallery" shapeId="11246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L-Virumaa Elekter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soon</dc:creator>
  <cp:keywords/>
  <dc:description/>
  <cp:lastModifiedBy>Peeter Salu</cp:lastModifiedBy>
  <cp:lastPrinted>2004-10-26T08:39:06Z</cp:lastPrinted>
  <dcterms:created xsi:type="dcterms:W3CDTF">2000-02-09T07:21:12Z</dcterms:created>
  <dcterms:modified xsi:type="dcterms:W3CDTF">2009-02-18T14:17:55Z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